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PS\PFS_2021\Proposed\PUFS\PUFs\CY 2021 PFS Proposed Rule Calculation of RVUs for ESRD MCP and TCM Services\"/>
    </mc:Choice>
  </mc:AlternateContent>
  <bookViews>
    <workbookView xWindow="0" yWindow="0" windowWidth="19200" windowHeight="6465"/>
  </bookViews>
  <sheets>
    <sheet name="ESRD TCM work RVU calculation" sheetId="1" r:id="rId1"/>
  </sheets>
  <definedNames>
    <definedName name="_xlnm._FilterDatabase" localSheetId="0" hidden="1">'ESRD TCM work RVU calculation'!$A$2:$P$21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0" i="1" l="1"/>
  <c r="N20" i="1" l="1"/>
  <c r="K20" i="1"/>
  <c r="H20" i="1"/>
  <c r="O20" i="1" l="1"/>
  <c r="N21" i="1"/>
  <c r="K21" i="1"/>
  <c r="H21" i="1"/>
  <c r="O21" i="1" l="1"/>
  <c r="P21" i="1" s="1"/>
  <c r="N6" i="1"/>
  <c r="N7" i="1"/>
  <c r="N8" i="1"/>
  <c r="N9" i="1"/>
  <c r="N10" i="1"/>
  <c r="N11" i="1"/>
  <c r="O11" i="1" s="1"/>
  <c r="P11" i="1" s="1"/>
  <c r="N12" i="1"/>
  <c r="N13" i="1"/>
  <c r="N14" i="1"/>
  <c r="N15" i="1"/>
  <c r="N16" i="1"/>
  <c r="K6" i="1"/>
  <c r="K7" i="1"/>
  <c r="K8" i="1"/>
  <c r="K9" i="1"/>
  <c r="K10" i="1"/>
  <c r="K11" i="1"/>
  <c r="K12" i="1"/>
  <c r="K13" i="1"/>
  <c r="K14" i="1"/>
  <c r="K15" i="1"/>
  <c r="K16" i="1"/>
  <c r="H6" i="1"/>
  <c r="H7" i="1"/>
  <c r="H8" i="1"/>
  <c r="H9" i="1"/>
  <c r="H10" i="1"/>
  <c r="H11" i="1"/>
  <c r="H12" i="1"/>
  <c r="H13" i="1"/>
  <c r="H14" i="1"/>
  <c r="H15" i="1"/>
  <c r="H16" i="1"/>
  <c r="N3" i="1"/>
  <c r="K3" i="1"/>
  <c r="H3" i="1"/>
  <c r="O8" i="1" l="1"/>
  <c r="P8" i="1" s="1"/>
  <c r="O16" i="1"/>
  <c r="P16" i="1" s="1"/>
  <c r="P19" i="1" s="1"/>
  <c r="O14" i="1"/>
  <c r="P14" i="1" s="1"/>
  <c r="P17" i="1" s="1"/>
  <c r="O9" i="1"/>
  <c r="P9" i="1" s="1"/>
  <c r="O7" i="1"/>
  <c r="P7" i="1" s="1"/>
  <c r="O6" i="1"/>
  <c r="P6" i="1" s="1"/>
  <c r="O3" i="1"/>
  <c r="P3" i="1" s="1"/>
  <c r="O13" i="1"/>
  <c r="P13" i="1" s="1"/>
  <c r="O15" i="1"/>
  <c r="P15" i="1" s="1"/>
  <c r="P18" i="1" s="1"/>
  <c r="O12" i="1"/>
  <c r="P12" i="1" s="1"/>
  <c r="O10" i="1"/>
  <c r="P10" i="1" s="1"/>
  <c r="N5" i="1"/>
  <c r="K5" i="1"/>
  <c r="H5" i="1"/>
  <c r="O5" i="1" l="1"/>
  <c r="P5" i="1" s="1"/>
</calcChain>
</file>

<file path=xl/sharedStrings.xml><?xml version="1.0" encoding="utf-8"?>
<sst xmlns="http://schemas.openxmlformats.org/spreadsheetml/2006/main" count="22" uniqueCount="22">
  <si>
    <t>HCPCS</t>
  </si>
  <si>
    <t>Number of bundled 99213</t>
  </si>
  <si>
    <t>Number of bundled 99214</t>
  </si>
  <si>
    <t>Number of bundled 99215</t>
  </si>
  <si>
    <t>Valued at 90966/30</t>
  </si>
  <si>
    <t>Valued at 90965/30</t>
  </si>
  <si>
    <t>Valued at 90964/30</t>
  </si>
  <si>
    <t>Crosswalked to CPT code 99471</t>
  </si>
  <si>
    <t>Total CY 2020 Work RVU</t>
  </si>
  <si>
    <t>CY 2020 99213 Work RVU</t>
  </si>
  <si>
    <t>CY 2021 99213 Work RVU</t>
  </si>
  <si>
    <t>Marginal Difference between CY 2020 and CY 2021 Work RVU for 99213</t>
  </si>
  <si>
    <t>CY 2020 99214 Work RVU</t>
  </si>
  <si>
    <t>CY 2021 99214 Work RVU</t>
  </si>
  <si>
    <t>Marginal Difference between CY 2020 and CY 2021 Work RVU for 99214</t>
  </si>
  <si>
    <t>CY 2020 99215 Work RVU</t>
  </si>
  <si>
    <t>CY 2021 99215 Work RVU</t>
  </si>
  <si>
    <t>Marginal Difference between CY 2020 and CY 2021 Work RVU for 99215</t>
  </si>
  <si>
    <t>Cumulative Work RVUs for Bundled Visits</t>
  </si>
  <si>
    <t xml:space="preserve">CY 2021 Proposed Work RVU </t>
  </si>
  <si>
    <t>Note: Due to a drafting error Table 19 in the CY 2021 PFS proposed rule displayed inaccurate proposed RVUs for a number of services. This PUF displays the correct proposed work RVUS for these codes.</t>
  </si>
  <si>
    <t>CMS-1734-P_Calculation of proposed Relative Value Units (RVUs) for End Stage Renal Disease (ESRD) Monthly Capitated Payment (MCP) and Transitional Care Management (TCM)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</si>
</sst>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1" fillId="0" borderId="0" xfId="0" applyFont="1" applyFill="1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2" fontId="0" fillId="0" borderId="1" xfId="0" applyNumberFormat="1" applyFill="1" applyBorder="1" applyAlignment="1">
      <alignment wrapText="1"/>
    </xf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2" fontId="1" fillId="0" borderId="1" xfId="0" applyNumberFormat="1" applyFont="1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/>
    <xf numFmtId="2" fontId="0" fillId="0" borderId="1" xfId="0" applyNumberForma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27" sqref="F27"/>
    </sheetView>
  </sheetViews>
  <sheetFormatPr defaultColWidth="8.7109375" defaultRowHeight="15" x14ac:dyDescent="0.25"/>
  <cols>
    <col min="1" max="1" width="8.7109375" style="1"/>
    <col min="2" max="2" width="8.7109375" style="2"/>
    <col min="3" max="7" width="8.7109375" style="1"/>
    <col min="8" max="8" width="11.85546875" style="1" customWidth="1"/>
    <col min="9" max="10" width="8.7109375" style="1"/>
    <col min="11" max="11" width="12.42578125" style="1" customWidth="1"/>
    <col min="12" max="13" width="8.7109375" style="1"/>
    <col min="14" max="14" width="11.85546875" style="1" customWidth="1"/>
    <col min="15" max="15" width="10.140625" style="1" customWidth="1"/>
    <col min="16" max="16" width="11.42578125" style="4" bestFit="1" customWidth="1"/>
    <col min="17" max="16384" width="8.7109375" style="1"/>
  </cols>
  <sheetData>
    <row r="1" spans="1:16" x14ac:dyDescent="0.25">
      <c r="A1" s="3" t="s">
        <v>21</v>
      </c>
    </row>
    <row r="2" spans="1:16" ht="105" x14ac:dyDescent="0.25">
      <c r="A2" s="6" t="s">
        <v>0</v>
      </c>
      <c r="B2" s="7" t="s">
        <v>8</v>
      </c>
      <c r="C2" s="6" t="s">
        <v>1</v>
      </c>
      <c r="D2" s="6" t="s">
        <v>2</v>
      </c>
      <c r="E2" s="6" t="s">
        <v>3</v>
      </c>
      <c r="F2" s="6" t="s">
        <v>9</v>
      </c>
      <c r="G2" s="6" t="s">
        <v>10</v>
      </c>
      <c r="H2" s="6" t="s">
        <v>11</v>
      </c>
      <c r="I2" s="6" t="s">
        <v>12</v>
      </c>
      <c r="J2" s="6" t="s">
        <v>13</v>
      </c>
      <c r="K2" s="6" t="s">
        <v>14</v>
      </c>
      <c r="L2" s="6" t="s">
        <v>15</v>
      </c>
      <c r="M2" s="6" t="s">
        <v>16</v>
      </c>
      <c r="N2" s="6" t="s">
        <v>17</v>
      </c>
      <c r="O2" s="6" t="s">
        <v>18</v>
      </c>
      <c r="P2" s="8" t="s">
        <v>19</v>
      </c>
    </row>
    <row r="3" spans="1:16" x14ac:dyDescent="0.25">
      <c r="A3" s="6">
        <v>90951</v>
      </c>
      <c r="B3" s="9">
        <v>18.46</v>
      </c>
      <c r="C3" s="6"/>
      <c r="D3" s="6">
        <v>13</v>
      </c>
      <c r="E3" s="6"/>
      <c r="F3" s="10">
        <v>0.97</v>
      </c>
      <c r="G3" s="10">
        <v>1.3</v>
      </c>
      <c r="H3" s="10">
        <f>G3-F3</f>
        <v>0.33000000000000007</v>
      </c>
      <c r="I3" s="10">
        <v>1.5</v>
      </c>
      <c r="J3" s="11">
        <v>1.92</v>
      </c>
      <c r="K3" s="11">
        <f>J3-I3</f>
        <v>0.41999999999999993</v>
      </c>
      <c r="L3" s="10">
        <v>2.11</v>
      </c>
      <c r="M3" s="11">
        <v>2.8</v>
      </c>
      <c r="N3" s="10">
        <f>M3-L3</f>
        <v>0.69</v>
      </c>
      <c r="O3" s="10">
        <f>(N3*E3)+(K3*D3)</f>
        <v>5.4599999999999991</v>
      </c>
      <c r="P3" s="12">
        <f>O3+B3</f>
        <v>23.92</v>
      </c>
    </row>
    <row r="4" spans="1:16" x14ac:dyDescent="0.25">
      <c r="A4" s="6">
        <v>90954</v>
      </c>
      <c r="B4" s="9">
        <v>15.98</v>
      </c>
      <c r="C4" s="13" t="s">
        <v>7</v>
      </c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4">
        <v>15.98</v>
      </c>
    </row>
    <row r="5" spans="1:16" x14ac:dyDescent="0.25">
      <c r="A5" s="6">
        <v>90955</v>
      </c>
      <c r="B5" s="9">
        <v>8.7899999999999991</v>
      </c>
      <c r="C5" s="6"/>
      <c r="D5" s="6">
        <v>2</v>
      </c>
      <c r="E5" s="6">
        <v>1</v>
      </c>
      <c r="F5" s="10">
        <v>0.97</v>
      </c>
      <c r="G5" s="10">
        <v>1.3</v>
      </c>
      <c r="H5" s="10">
        <f>G5-F5</f>
        <v>0.33000000000000007</v>
      </c>
      <c r="I5" s="10">
        <v>1.5</v>
      </c>
      <c r="J5" s="11">
        <v>1.92</v>
      </c>
      <c r="K5" s="11">
        <f>J5-I5</f>
        <v>0.41999999999999993</v>
      </c>
      <c r="L5" s="10">
        <v>2.11</v>
      </c>
      <c r="M5" s="11">
        <v>2.8</v>
      </c>
      <c r="N5" s="10">
        <f>M5-L5</f>
        <v>0.69</v>
      </c>
      <c r="O5" s="10">
        <f>(N5*E5)+(K5*D5)</f>
        <v>1.5299999999999998</v>
      </c>
      <c r="P5" s="12">
        <f>O5+B5</f>
        <v>10.319999999999999</v>
      </c>
    </row>
    <row r="6" spans="1:16" x14ac:dyDescent="0.25">
      <c r="A6" s="6">
        <v>90956</v>
      </c>
      <c r="B6" s="9">
        <v>5.95</v>
      </c>
      <c r="C6" s="6"/>
      <c r="D6" s="6"/>
      <c r="E6" s="6">
        <v>1</v>
      </c>
      <c r="F6" s="10">
        <v>0.97</v>
      </c>
      <c r="G6" s="10">
        <v>1.3</v>
      </c>
      <c r="H6" s="10">
        <f t="shared" ref="H6:H16" si="0">G6-F6</f>
        <v>0.33000000000000007</v>
      </c>
      <c r="I6" s="10">
        <v>1.5</v>
      </c>
      <c r="J6" s="11">
        <v>1.92</v>
      </c>
      <c r="K6" s="11">
        <f t="shared" ref="K6:K16" si="1">J6-I6</f>
        <v>0.41999999999999993</v>
      </c>
      <c r="L6" s="10">
        <v>2.11</v>
      </c>
      <c r="M6" s="11">
        <v>2.8</v>
      </c>
      <c r="N6" s="10">
        <f t="shared" ref="N6:N16" si="2">M6-L6</f>
        <v>0.69</v>
      </c>
      <c r="O6" s="10">
        <f t="shared" ref="O6:O16" si="3">(N6*E6)+(K6*D6)</f>
        <v>0.69</v>
      </c>
      <c r="P6" s="12">
        <f t="shared" ref="P6:P16" si="4">O6+B6</f>
        <v>6.6400000000000006</v>
      </c>
    </row>
    <row r="7" spans="1:16" x14ac:dyDescent="0.25">
      <c r="A7" s="6">
        <v>90957</v>
      </c>
      <c r="B7" s="9">
        <v>12.52</v>
      </c>
      <c r="C7" s="6">
        <v>3</v>
      </c>
      <c r="D7" s="6">
        <v>3</v>
      </c>
      <c r="E7" s="6">
        <v>1</v>
      </c>
      <c r="F7" s="10">
        <v>0.97</v>
      </c>
      <c r="G7" s="10">
        <v>1.3</v>
      </c>
      <c r="H7" s="10">
        <f t="shared" si="0"/>
        <v>0.33000000000000007</v>
      </c>
      <c r="I7" s="10">
        <v>1.5</v>
      </c>
      <c r="J7" s="11">
        <v>1.92</v>
      </c>
      <c r="K7" s="11">
        <f t="shared" si="1"/>
        <v>0.41999999999999993</v>
      </c>
      <c r="L7" s="10">
        <v>2.11</v>
      </c>
      <c r="M7" s="11">
        <v>2.8</v>
      </c>
      <c r="N7" s="10">
        <f t="shared" si="2"/>
        <v>0.69</v>
      </c>
      <c r="O7" s="10">
        <f>(N7*E7)+(K7*D7)+(C7*H7)</f>
        <v>2.94</v>
      </c>
      <c r="P7" s="12">
        <f t="shared" si="4"/>
        <v>15.459999999999999</v>
      </c>
    </row>
    <row r="8" spans="1:16" x14ac:dyDescent="0.25">
      <c r="A8" s="6">
        <v>90958</v>
      </c>
      <c r="B8" s="9">
        <v>8.34</v>
      </c>
      <c r="C8" s="6"/>
      <c r="D8" s="6">
        <v>2</v>
      </c>
      <c r="E8" s="6">
        <v>1</v>
      </c>
      <c r="F8" s="10">
        <v>0.97</v>
      </c>
      <c r="G8" s="10">
        <v>1.3</v>
      </c>
      <c r="H8" s="10">
        <f t="shared" si="0"/>
        <v>0.33000000000000007</v>
      </c>
      <c r="I8" s="10">
        <v>1.5</v>
      </c>
      <c r="J8" s="11">
        <v>1.92</v>
      </c>
      <c r="K8" s="11">
        <f t="shared" si="1"/>
        <v>0.41999999999999993</v>
      </c>
      <c r="L8" s="10">
        <v>2.11</v>
      </c>
      <c r="M8" s="11">
        <v>2.8</v>
      </c>
      <c r="N8" s="10">
        <f t="shared" si="2"/>
        <v>0.69</v>
      </c>
      <c r="O8" s="10">
        <f t="shared" si="3"/>
        <v>1.5299999999999998</v>
      </c>
      <c r="P8" s="12">
        <f t="shared" si="4"/>
        <v>9.8699999999999992</v>
      </c>
    </row>
    <row r="9" spans="1:16" x14ac:dyDescent="0.25">
      <c r="A9" s="6">
        <v>90959</v>
      </c>
      <c r="B9" s="9">
        <v>5.5</v>
      </c>
      <c r="C9" s="6"/>
      <c r="D9" s="6"/>
      <c r="E9" s="6">
        <v>1</v>
      </c>
      <c r="F9" s="10">
        <v>0.97</v>
      </c>
      <c r="G9" s="10">
        <v>1.3</v>
      </c>
      <c r="H9" s="10">
        <f t="shared" si="0"/>
        <v>0.33000000000000007</v>
      </c>
      <c r="I9" s="10">
        <v>1.5</v>
      </c>
      <c r="J9" s="11">
        <v>1.92</v>
      </c>
      <c r="K9" s="11">
        <f t="shared" si="1"/>
        <v>0.41999999999999993</v>
      </c>
      <c r="L9" s="10">
        <v>2.11</v>
      </c>
      <c r="M9" s="11">
        <v>2.8</v>
      </c>
      <c r="N9" s="10">
        <f t="shared" si="2"/>
        <v>0.69</v>
      </c>
      <c r="O9" s="10">
        <f t="shared" si="3"/>
        <v>0.69</v>
      </c>
      <c r="P9" s="12">
        <f t="shared" si="4"/>
        <v>6.1899999999999995</v>
      </c>
    </row>
    <row r="10" spans="1:16" x14ac:dyDescent="0.25">
      <c r="A10" s="6">
        <v>90960</v>
      </c>
      <c r="B10" s="9">
        <v>5.18</v>
      </c>
      <c r="C10" s="6">
        <v>1</v>
      </c>
      <c r="D10" s="6">
        <v>3</v>
      </c>
      <c r="E10" s="6"/>
      <c r="F10" s="10">
        <v>0.97</v>
      </c>
      <c r="G10" s="10">
        <v>1.3</v>
      </c>
      <c r="H10" s="10">
        <f t="shared" si="0"/>
        <v>0.33000000000000007</v>
      </c>
      <c r="I10" s="10">
        <v>1.5</v>
      </c>
      <c r="J10" s="11">
        <v>1.92</v>
      </c>
      <c r="K10" s="11">
        <f t="shared" si="1"/>
        <v>0.41999999999999993</v>
      </c>
      <c r="L10" s="10">
        <v>2.11</v>
      </c>
      <c r="M10" s="11">
        <v>2.8</v>
      </c>
      <c r="N10" s="10">
        <f t="shared" si="2"/>
        <v>0.69</v>
      </c>
      <c r="O10" s="10">
        <f>(N10*E10)+(K10*D10)+(C10*H10)</f>
        <v>1.5899999999999999</v>
      </c>
      <c r="P10" s="12">
        <f t="shared" si="4"/>
        <v>6.77</v>
      </c>
    </row>
    <row r="11" spans="1:16" x14ac:dyDescent="0.25">
      <c r="A11" s="6">
        <v>90961</v>
      </c>
      <c r="B11" s="9">
        <v>4.26</v>
      </c>
      <c r="C11" s="6"/>
      <c r="D11" s="6">
        <v>3</v>
      </c>
      <c r="E11" s="6"/>
      <c r="F11" s="10">
        <v>0.97</v>
      </c>
      <c r="G11" s="10">
        <v>1.3</v>
      </c>
      <c r="H11" s="10">
        <f t="shared" si="0"/>
        <v>0.33000000000000007</v>
      </c>
      <c r="I11" s="10">
        <v>1.5</v>
      </c>
      <c r="J11" s="11">
        <v>1.92</v>
      </c>
      <c r="K11" s="11">
        <f t="shared" si="1"/>
        <v>0.41999999999999993</v>
      </c>
      <c r="L11" s="10">
        <v>2.11</v>
      </c>
      <c r="M11" s="11">
        <v>2.8</v>
      </c>
      <c r="N11" s="10">
        <f t="shared" si="2"/>
        <v>0.69</v>
      </c>
      <c r="O11" s="10">
        <f t="shared" si="3"/>
        <v>1.2599999999999998</v>
      </c>
      <c r="P11" s="12">
        <f t="shared" si="4"/>
        <v>5.52</v>
      </c>
    </row>
    <row r="12" spans="1:16" x14ac:dyDescent="0.25">
      <c r="A12" s="6">
        <v>90962</v>
      </c>
      <c r="B12" s="9">
        <v>3.15</v>
      </c>
      <c r="C12" s="6"/>
      <c r="D12" s="6">
        <v>1</v>
      </c>
      <c r="E12" s="6"/>
      <c r="F12" s="10">
        <v>0.97</v>
      </c>
      <c r="G12" s="10">
        <v>1.3</v>
      </c>
      <c r="H12" s="10">
        <f t="shared" si="0"/>
        <v>0.33000000000000007</v>
      </c>
      <c r="I12" s="10">
        <v>1.5</v>
      </c>
      <c r="J12" s="11">
        <v>1.92</v>
      </c>
      <c r="K12" s="11">
        <f t="shared" si="1"/>
        <v>0.41999999999999993</v>
      </c>
      <c r="L12" s="10">
        <v>2.11</v>
      </c>
      <c r="M12" s="11">
        <v>2.8</v>
      </c>
      <c r="N12" s="10">
        <f t="shared" si="2"/>
        <v>0.69</v>
      </c>
      <c r="O12" s="10">
        <f t="shared" si="3"/>
        <v>0.41999999999999993</v>
      </c>
      <c r="P12" s="12">
        <f t="shared" si="4"/>
        <v>3.57</v>
      </c>
    </row>
    <row r="13" spans="1:16" x14ac:dyDescent="0.25">
      <c r="A13" s="6">
        <v>90963</v>
      </c>
      <c r="B13" s="9">
        <v>10.56</v>
      </c>
      <c r="C13" s="6"/>
      <c r="D13" s="6">
        <v>2</v>
      </c>
      <c r="E13" s="6">
        <v>1</v>
      </c>
      <c r="F13" s="10">
        <v>0.97</v>
      </c>
      <c r="G13" s="10">
        <v>1.3</v>
      </c>
      <c r="H13" s="10">
        <f t="shared" si="0"/>
        <v>0.33000000000000007</v>
      </c>
      <c r="I13" s="10">
        <v>1.5</v>
      </c>
      <c r="J13" s="11">
        <v>1.92</v>
      </c>
      <c r="K13" s="11">
        <f t="shared" si="1"/>
        <v>0.41999999999999993</v>
      </c>
      <c r="L13" s="10">
        <v>2.11</v>
      </c>
      <c r="M13" s="11">
        <v>2.8</v>
      </c>
      <c r="N13" s="10">
        <f t="shared" si="2"/>
        <v>0.69</v>
      </c>
      <c r="O13" s="10">
        <f t="shared" si="3"/>
        <v>1.5299999999999998</v>
      </c>
      <c r="P13" s="12">
        <f t="shared" si="4"/>
        <v>12.09</v>
      </c>
    </row>
    <row r="14" spans="1:16" x14ac:dyDescent="0.25">
      <c r="A14" s="6">
        <v>90964</v>
      </c>
      <c r="B14" s="9">
        <v>9.14</v>
      </c>
      <c r="C14" s="6"/>
      <c r="D14" s="6">
        <v>1</v>
      </c>
      <c r="E14" s="6">
        <v>1</v>
      </c>
      <c r="F14" s="10">
        <v>0.97</v>
      </c>
      <c r="G14" s="10">
        <v>1.3</v>
      </c>
      <c r="H14" s="10">
        <f t="shared" si="0"/>
        <v>0.33000000000000007</v>
      </c>
      <c r="I14" s="10">
        <v>1.5</v>
      </c>
      <c r="J14" s="11">
        <v>1.92</v>
      </c>
      <c r="K14" s="11">
        <f t="shared" si="1"/>
        <v>0.41999999999999993</v>
      </c>
      <c r="L14" s="10">
        <v>2.11</v>
      </c>
      <c r="M14" s="11">
        <v>2.8</v>
      </c>
      <c r="N14" s="10">
        <f t="shared" si="2"/>
        <v>0.69</v>
      </c>
      <c r="O14" s="10">
        <f t="shared" si="3"/>
        <v>1.1099999999999999</v>
      </c>
      <c r="P14" s="12">
        <f t="shared" si="4"/>
        <v>10.25</v>
      </c>
    </row>
    <row r="15" spans="1:16" x14ac:dyDescent="0.25">
      <c r="A15" s="6">
        <v>90965</v>
      </c>
      <c r="B15" s="9">
        <v>8.69</v>
      </c>
      <c r="C15" s="6"/>
      <c r="D15" s="6">
        <v>1</v>
      </c>
      <c r="E15" s="6">
        <v>1</v>
      </c>
      <c r="F15" s="10">
        <v>0.97</v>
      </c>
      <c r="G15" s="10">
        <v>1.3</v>
      </c>
      <c r="H15" s="10">
        <f t="shared" si="0"/>
        <v>0.33000000000000007</v>
      </c>
      <c r="I15" s="10">
        <v>1.5</v>
      </c>
      <c r="J15" s="11">
        <v>1.92</v>
      </c>
      <c r="K15" s="11">
        <f t="shared" si="1"/>
        <v>0.41999999999999993</v>
      </c>
      <c r="L15" s="10">
        <v>2.11</v>
      </c>
      <c r="M15" s="11">
        <v>2.8</v>
      </c>
      <c r="N15" s="10">
        <f t="shared" si="2"/>
        <v>0.69</v>
      </c>
      <c r="O15" s="10">
        <f t="shared" si="3"/>
        <v>1.1099999999999999</v>
      </c>
      <c r="P15" s="12">
        <f t="shared" si="4"/>
        <v>9.7999999999999989</v>
      </c>
    </row>
    <row r="16" spans="1:16" x14ac:dyDescent="0.25">
      <c r="A16" s="6">
        <v>90966</v>
      </c>
      <c r="B16" s="9">
        <v>4.26</v>
      </c>
      <c r="C16" s="6"/>
      <c r="D16" s="6">
        <v>3</v>
      </c>
      <c r="E16" s="6"/>
      <c r="F16" s="10">
        <v>0.97</v>
      </c>
      <c r="G16" s="10">
        <v>1.3</v>
      </c>
      <c r="H16" s="10">
        <f t="shared" si="0"/>
        <v>0.33000000000000007</v>
      </c>
      <c r="I16" s="10">
        <v>1.5</v>
      </c>
      <c r="J16" s="11">
        <v>1.92</v>
      </c>
      <c r="K16" s="11">
        <f t="shared" si="1"/>
        <v>0.41999999999999993</v>
      </c>
      <c r="L16" s="10">
        <v>2.11</v>
      </c>
      <c r="M16" s="11">
        <v>2.8</v>
      </c>
      <c r="N16" s="10">
        <f t="shared" si="2"/>
        <v>0.69</v>
      </c>
      <c r="O16" s="10">
        <f t="shared" si="3"/>
        <v>1.2599999999999998</v>
      </c>
      <c r="P16" s="12">
        <f t="shared" si="4"/>
        <v>5.52</v>
      </c>
    </row>
    <row r="17" spans="1:16" ht="29.1" customHeight="1" x14ac:dyDescent="0.25">
      <c r="A17" s="6">
        <v>90968</v>
      </c>
      <c r="B17" s="15">
        <v>0.3</v>
      </c>
      <c r="C17" s="16" t="s">
        <v>6</v>
      </c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9">
        <f>P14/30</f>
        <v>0.34166666666666667</v>
      </c>
    </row>
    <row r="18" spans="1:16" ht="29.1" customHeight="1" x14ac:dyDescent="0.25">
      <c r="A18" s="6">
        <v>90969</v>
      </c>
      <c r="B18" s="15">
        <v>0.28999999999999998</v>
      </c>
      <c r="C18" s="16" t="s">
        <v>5</v>
      </c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9">
        <f>P15/30</f>
        <v>0.32666666666666661</v>
      </c>
    </row>
    <row r="19" spans="1:16" ht="29.1" customHeight="1" x14ac:dyDescent="0.25">
      <c r="A19" s="6">
        <v>90970</v>
      </c>
      <c r="B19" s="15">
        <v>0.14000000000000001</v>
      </c>
      <c r="C19" s="16" t="s">
        <v>4</v>
      </c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9">
        <f>P16/30</f>
        <v>0.184</v>
      </c>
    </row>
    <row r="20" spans="1:16" x14ac:dyDescent="0.25">
      <c r="A20" s="6">
        <v>99495</v>
      </c>
      <c r="B20" s="9">
        <v>2.36</v>
      </c>
      <c r="C20" s="6"/>
      <c r="D20" s="6">
        <v>1</v>
      </c>
      <c r="E20" s="6"/>
      <c r="F20" s="10">
        <v>0.97</v>
      </c>
      <c r="G20" s="10">
        <v>1.3</v>
      </c>
      <c r="H20" s="10">
        <f t="shared" ref="H20" si="5">G20-F20</f>
        <v>0.33000000000000007</v>
      </c>
      <c r="I20" s="10">
        <v>1.5</v>
      </c>
      <c r="J20" s="11">
        <v>1.92</v>
      </c>
      <c r="K20" s="11">
        <f t="shared" ref="K20" si="6">J20-I20</f>
        <v>0.41999999999999993</v>
      </c>
      <c r="L20" s="10">
        <v>2.11</v>
      </c>
      <c r="M20" s="11">
        <v>2.8</v>
      </c>
      <c r="N20" s="10">
        <f t="shared" ref="N20" si="7">M20-L20</f>
        <v>0.69</v>
      </c>
      <c r="O20" s="10">
        <f t="shared" ref="O20" si="8">(N20*E20)+(K20*D20)</f>
        <v>0.41999999999999993</v>
      </c>
      <c r="P20" s="12">
        <f t="shared" ref="P20" si="9">O20+B20</f>
        <v>2.78</v>
      </c>
    </row>
    <row r="21" spans="1:16" x14ac:dyDescent="0.25">
      <c r="A21" s="6">
        <v>99496</v>
      </c>
      <c r="B21" s="9">
        <v>3.1</v>
      </c>
      <c r="C21" s="6"/>
      <c r="D21" s="6"/>
      <c r="E21" s="6">
        <v>1</v>
      </c>
      <c r="F21" s="10">
        <v>0.97</v>
      </c>
      <c r="G21" s="10">
        <v>1.3</v>
      </c>
      <c r="H21" s="10">
        <f t="shared" ref="H21" si="10">G21-F21</f>
        <v>0.33000000000000007</v>
      </c>
      <c r="I21" s="10">
        <v>1.5</v>
      </c>
      <c r="J21" s="11">
        <v>1.92</v>
      </c>
      <c r="K21" s="11">
        <f t="shared" ref="K21" si="11">J21-I21</f>
        <v>0.41999999999999993</v>
      </c>
      <c r="L21" s="10">
        <v>2.11</v>
      </c>
      <c r="M21" s="11">
        <v>2.8</v>
      </c>
      <c r="N21" s="10">
        <f t="shared" ref="N21" si="12">M21-L21</f>
        <v>0.69</v>
      </c>
      <c r="O21" s="10">
        <f t="shared" ref="O21" si="13">(N21*E21)+(K21*D21)</f>
        <v>0.69</v>
      </c>
      <c r="P21" s="12">
        <f t="shared" ref="P21" si="14">O21+B21</f>
        <v>3.79</v>
      </c>
    </row>
    <row r="22" spans="1:16" x14ac:dyDescent="0.25">
      <c r="A22" s="3"/>
    </row>
    <row r="23" spans="1:16" x14ac:dyDescent="0.25">
      <c r="A23" s="5" t="s">
        <v>20</v>
      </c>
    </row>
  </sheetData>
  <autoFilter ref="A2:P21"/>
  <mergeCells count="4">
    <mergeCell ref="C17:O17"/>
    <mergeCell ref="C18:O18"/>
    <mergeCell ref="C19:O19"/>
    <mergeCell ref="C4:O4"/>
  </mergeCells>
  <pageMargins left="0.7" right="0.7" top="0.75" bottom="0.75" header="0.3" footer="0.3"/>
  <pageSetup orientation="portrait" horizontalDpi="1200" verticalDpi="1200" r:id="rId1"/>
  <ignoredErrors>
    <ignoredError sqref="C7:P16 C21:P21 C20:E20 Q20:R20 Q7:R10 Q21:R21 C19:O19 C18:O18 C17:O17 Q12:R19 R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ESRD TCM work RVU calculation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Yoder</dc:creator>
  <cp:lastModifiedBy>Larry Chan</cp:lastModifiedBy>
  <dcterms:created xsi:type="dcterms:W3CDTF">2020-08-05T15:25:57Z</dcterms:created>
  <dcterms:modified xsi:type="dcterms:W3CDTF">2020-09-23T21:56:32Z</dcterms:modified>
</cp:coreProperties>
</file>